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0" windowWidth="20730" windowHeight="1098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52" i="1" l="1"/>
  <c r="E34" i="1" l="1"/>
  <c r="E35" i="1"/>
  <c r="E36" i="1"/>
  <c r="E37" i="1"/>
  <c r="E38" i="1"/>
  <c r="E39" i="1"/>
  <c r="E12" i="1"/>
  <c r="E13" i="1"/>
  <c r="E64" i="1"/>
  <c r="E29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10" i="1" l="1"/>
  <c r="E11" i="1" l="1"/>
  <c r="E72" i="1" l="1"/>
  <c r="E9" i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62" i="1"/>
  <c r="E59" i="1"/>
  <c r="E57" i="1"/>
  <c r="E56" i="1"/>
  <c r="E55" i="1"/>
  <c r="E44" i="1"/>
  <c r="E43" i="1"/>
  <c r="E32" i="1"/>
  <c r="E30" i="1"/>
  <c r="E23" i="1"/>
  <c r="E16" i="1"/>
  <c r="E15" i="1"/>
  <c r="D14" i="1"/>
  <c r="C14" i="1"/>
  <c r="E8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<sst xmlns="http://schemas.openxmlformats.org/spreadsheetml/2006/main" count="437" uniqueCount="242">
  <si>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</si>
  <si>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</si>
  <si>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</si>
  <si>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</si>
  <si>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</si>
  <si>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</si>
  <si>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</si>
  <si>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</si>
  <si>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</si>
  <si>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</si>
  <si>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</si>
  <si>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</si>
  <si>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</si>
  <si>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</si>
  <si>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</si>
  <si>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</si>
  <si>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</si>
  <si>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</si>
  <si>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</si>
  <si>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</si>
  <si>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</si>
  <si>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</si>
  <si>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</si>
  <si>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</si>
  <si>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</si>
  <si>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</si>
  <si>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</si>
  <si>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</si>
  <si>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</si>
  <si>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</si>
  <si>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</si>
  <si>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</si>
  <si>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</si>
  <si>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</si>
  <si>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</si>
  <si>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</si>
  <si>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</si>
  <si>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</si>
  <si>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</si>
  <si>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</si>
  <si>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</si>
  <si>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</si>
  <si>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</si>
  <si>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</si>
  <si>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</si>
  <si>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</si>
  <si>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</si>
  <si>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</si>
  <si>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</si>
  <si>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</si>
  <si>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</si>
  <si>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</si>
  <si>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</si>
  <si>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</si>
  <si>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</si>
  <si>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</si>
  <si>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</si>
  <si>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</si>
  <si>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</si>
  <si>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</si>
  <si>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</si>
  <si>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</si>
  <si>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</si>
  <si>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</si>
  <si>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</si>
  <si>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</si>
  <si>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</si>
  <si>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</si>
  <si>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</si>
  <si>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</si>
  <si>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</si>
  <si>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</si>
  <si>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</si>
  <si>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</si>
  <si>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</si>
  <si>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</si>
  <si>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</si>
  <si>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</si>
  <si>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</si>
  <si>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</si>
  <si>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</si>
  <si>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</si>
  <si>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</si>
  <si>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</si>
  <si>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</si>
  <si>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</si>
  <si>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</si>
  <si>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</si>
  <si>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</si>
  <si>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</si>
  <si>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</si>
  <si>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</si>
  <si>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</si>
  <si>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</si>
  <si>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</si>
  <si>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</si>
  <si>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</si>
  <si>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</si>
  <si>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</si>
  <si>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</si>
  <si>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</si>
  <si>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</si>
  <si>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</si>
  <si>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</si>
  <si>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</si>
  <si>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</si>
  <si>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</si>
  <si>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</si>
  <si>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</si>
  <si>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</si>
  <si>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</si>
  <si>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</si>
  <si>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</si>
  <si>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</si>
  <si>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</si>
  <si>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</si>
  <si>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</si>
  <si>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</si>
  <si>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</si>
  <si>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</si>
  <si>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</si>
  <si>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</si>
  <si>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</si>
  <si>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</si>
  <si>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</si>
  <si>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</si>
  <si>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</si>
  <si>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</si>
  <si>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</si>
  <si>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</si>
  <si>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</si>
  <si>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</si>
  <si>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</si>
  <si>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</si>
  <si>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</si>
  <si>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</si>
  <si>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</si>
  <si>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</si>
  <si>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</si>
  <si>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</si>
  <si>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</si>
  <si>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</si>
  <si>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</si>
  <si>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</si>
  <si>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</si>
  <si>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</si>
  <si>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</si>
  <si>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</si>
  <si>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</si>
  <si>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</si>
  <si>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</si>
  <si>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</si>
  <si>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</si>
  <si>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</si>
  <si>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</si>
  <si>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</si>
  <si>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</si>
  <si>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</si>
  <si>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</si>
  <si>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</si>
  <si>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</si>
  <si>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</si>
  <si>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</si>
  <si>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</si>
  <si>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</si>
  <si>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</si>
  <si>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</si>
  <si>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</si>
  <si>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</si>
  <si>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</si>
  <si>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</si>
  <si>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</si>
  <si>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</si>
  <si>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</si>
  <si>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</si>
  <si>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</si>
  <si>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</si>
  <si>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</si>
  <si>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</si>
  <si>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</si>
  <si>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</si>
  <si>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</si>
  <si>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</si>
  <si>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</si>
  <si>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</si>
  <si>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</si>
  <si>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</si>
  <si>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</si>
  <si>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</si>
  <si>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</si>
  <si>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</si>
  <si>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</si>
  <si>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</si>
  <si>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</si>
  <si>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</si>
  <si>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</si>
  <si>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</si>
  <si>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</si>
  <si>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</si>
  <si>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</si>
  <si>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</si>
  <si>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</si>
  <si>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</si>
  <si>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</si>
  <si>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</si>
  <si>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</si>
  <si>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</si>
  <si>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</si>
  <si>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</si>
  <si>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</si>
  <si>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</si>
  <si>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</si>
  <si>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</si>
  <si>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</si>
  <si>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</si>
  <si>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</si>
  <si>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</si>
  <si>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</si>
  <si>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</si>
  <si>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</si>
  <si>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</si>
  <si>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</si>
  <si>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</si>
  <si>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</si>
  <si>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</si>
  <si>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</si>
  <si>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</si>
  <si>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</si>
  <si>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</si>
  <si>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</si>
  <si>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</si>
  <si>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</si>
  <si>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</si>
  <si>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</si>
  <si>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</si>
  <si>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</si>
  <si>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</si>
  <si>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</si>
  <si>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Справка об исполнении районного бюджета на 01.05.2022 года</t>
  </si>
  <si>
    <t>Исполнено на 01.05.2022 год</t>
  </si>
  <si>
    <t>00020225750050000150</t>
  </si>
  <si>
    <t>Малащенко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</si>
</sst>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topLeftCell="A28" zoomScale="80" zoomScaleNormal="90" zoomScaleSheetLayoutView="80" workbookViewId="0">
      <selection activeCell="E51" sqref="E51:E52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238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229</v>
      </c>
      <c r="D3" s="11" t="s">
        <v>239</v>
      </c>
      <c r="E3" s="12" t="s">
        <v>230</v>
      </c>
      <c r="F3" s="13"/>
    </row>
    <row r="4" spans="1:6" x14ac:dyDescent="0.3">
      <c r="A4" s="8" t="s">
        <v>3</v>
      </c>
      <c r="B4" s="14"/>
      <c r="C4" s="52">
        <f>SUM(C5:C13)</f>
        <v>184839.10000000003</v>
      </c>
      <c r="D4" s="52">
        <f>SUM(D5:D13)</f>
        <v>61388.700000000004</v>
      </c>
      <c r="E4" s="53">
        <f t="shared" ref="E4:E39" si="0">D4/C4*100</f>
        <v>33.21196651574261</v>
      </c>
      <c r="F4" s="15"/>
    </row>
    <row r="5" spans="1:6" x14ac:dyDescent="0.3">
      <c r="A5" s="16" t="s">
        <v>4</v>
      </c>
      <c r="B5" s="17" t="s">
        <v>5</v>
      </c>
      <c r="C5" s="18">
        <v>140263.70000000001</v>
      </c>
      <c r="D5" s="18">
        <v>41853.599999999999</v>
      </c>
      <c r="E5" s="53">
        <f t="shared" si="0"/>
        <v>29.839224261159515</v>
      </c>
      <c r="F5" s="19"/>
    </row>
    <row r="6" spans="1:6" x14ac:dyDescent="0.3">
      <c r="A6" s="16" t="s">
        <v>6</v>
      </c>
      <c r="B6" s="17" t="s">
        <v>7</v>
      </c>
      <c r="C6" s="18">
        <v>37976.1</v>
      </c>
      <c r="D6" s="20">
        <v>15845.7</v>
      </c>
      <c r="E6" s="53">
        <f t="shared" si="0"/>
        <v>41.725453640579211</v>
      </c>
      <c r="F6" s="19"/>
    </row>
    <row r="7" spans="1:6" x14ac:dyDescent="0.3">
      <c r="A7" s="16" t="s">
        <v>8</v>
      </c>
      <c r="B7" s="17" t="s">
        <v>9</v>
      </c>
      <c r="C7" s="18">
        <v>0</v>
      </c>
      <c r="D7" s="20">
        <v>68.900000000000006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53.6</v>
      </c>
      <c r="D8" s="18">
        <v>153.69999999999999</v>
      </c>
      <c r="E8" s="53">
        <f t="shared" si="0"/>
        <v>286.75373134328356</v>
      </c>
      <c r="F8" s="19"/>
    </row>
    <row r="9" spans="1:6" x14ac:dyDescent="0.3">
      <c r="A9" s="16" t="s">
        <v>126</v>
      </c>
      <c r="B9" s="17" t="s">
        <v>125</v>
      </c>
      <c r="C9" s="18">
        <v>3636.5</v>
      </c>
      <c r="D9" s="18">
        <v>2131</v>
      </c>
      <c r="E9" s="53">
        <f t="shared" si="0"/>
        <v>58.600302488656673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2909.2</v>
      </c>
      <c r="D11" s="18">
        <v>1335.8</v>
      </c>
      <c r="E11" s="53">
        <f>D11/C11*100</f>
        <v>45.916403134882444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SUM(C15:C41)</f>
        <v>11274.2</v>
      </c>
      <c r="D14" s="54">
        <f>SUM(D15:D41)</f>
        <v>6132.8000000000011</v>
      </c>
      <c r="E14" s="53">
        <f t="shared" si="0"/>
        <v>54.396764293697117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3724.6</v>
      </c>
      <c r="D15" s="20">
        <v>2408.4</v>
      </c>
      <c r="E15" s="53">
        <f>D15/C15*100</f>
        <v>64.661977125060417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3200</v>
      </c>
      <c r="D16" s="20">
        <v>1109.4000000000001</v>
      </c>
      <c r="E16" s="53">
        <f>D16/C16*100</f>
        <v>34.668750000000003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38.4</v>
      </c>
      <c r="D19" s="18">
        <v>20.2</v>
      </c>
      <c r="E19" s="53">
        <f t="shared" si="0"/>
        <v>52.604166666666664</v>
      </c>
      <c r="F19" s="22"/>
    </row>
    <row r="20" spans="1:6" x14ac:dyDescent="0.3">
      <c r="A20" s="16" t="s">
        <v>130</v>
      </c>
      <c r="B20" s="17" t="s">
        <v>131</v>
      </c>
      <c r="C20" s="23"/>
      <c r="D20" s="18">
        <v>2.7</v>
      </c>
      <c r="E20" s="53"/>
      <c r="F20" s="22"/>
    </row>
    <row r="21" spans="1:6" x14ac:dyDescent="0.3">
      <c r="A21" s="16" t="s">
        <v>172</v>
      </c>
      <c r="B21" s="17" t="s">
        <v>152</v>
      </c>
      <c r="C21" s="23">
        <v>42.6</v>
      </c>
      <c r="D21" s="24">
        <v>27.3</v>
      </c>
      <c r="E21" s="53">
        <f t="shared" ref="E21" si="3">D21/C21*100</f>
        <v>64.08450704225352</v>
      </c>
      <c r="F21" s="22"/>
    </row>
    <row r="22" spans="1:6" x14ac:dyDescent="0.3">
      <c r="A22" s="16" t="s">
        <v>235</v>
      </c>
      <c r="B22" s="17" t="s">
        <v>234</v>
      </c>
      <c r="C22" s="23"/>
      <c r="D22" s="24">
        <v>0.4</v>
      </c>
      <c r="E22" s="53"/>
      <c r="F22" s="22"/>
    </row>
    <row r="23" spans="1:6" x14ac:dyDescent="0.3">
      <c r="A23" s="16" t="s">
        <v>222</v>
      </c>
      <c r="B23" s="17" t="s">
        <v>223</v>
      </c>
      <c r="C23" s="18">
        <v>415</v>
      </c>
      <c r="D23" s="18">
        <v>141.5</v>
      </c>
      <c r="E23" s="53">
        <f t="shared" si="0"/>
        <v>34.096385542168676</v>
      </c>
      <c r="F23" s="22"/>
    </row>
    <row r="24" spans="1:6" ht="24.75" customHeight="1" x14ac:dyDescent="0.3">
      <c r="A24" s="16" t="s">
        <v>228</v>
      </c>
      <c r="B24" s="17" t="s">
        <v>226</v>
      </c>
      <c r="C24" s="18">
        <v>280</v>
      </c>
      <c r="D24" s="20">
        <v>76.900000000000006</v>
      </c>
      <c r="E24" s="53">
        <f t="shared" si="0"/>
        <v>27.464285714285719</v>
      </c>
      <c r="F24" s="22"/>
    </row>
    <row r="25" spans="1:6" ht="24.75" customHeight="1" x14ac:dyDescent="0.3">
      <c r="A25" s="16" t="s">
        <v>25</v>
      </c>
      <c r="B25" s="17" t="s">
        <v>227</v>
      </c>
      <c r="C25" s="18">
        <v>0</v>
      </c>
      <c r="D25" s="20">
        <v>106.6</v>
      </c>
      <c r="E25" s="53"/>
      <c r="F25" s="22"/>
    </row>
    <row r="26" spans="1:6" ht="36" customHeight="1" x14ac:dyDescent="0.3">
      <c r="A26" s="16" t="s">
        <v>237</v>
      </c>
      <c r="B26" s="17" t="s">
        <v>236</v>
      </c>
      <c r="C26" s="18">
        <v>0</v>
      </c>
      <c r="D26" s="20">
        <v>3.7</v>
      </c>
      <c r="E26" s="53"/>
      <c r="F26" s="22"/>
    </row>
    <row r="27" spans="1:6" ht="36" customHeight="1" x14ac:dyDescent="0.3">
      <c r="A27" s="16" t="s">
        <v>213</v>
      </c>
      <c r="B27" s="17" t="s">
        <v>210</v>
      </c>
      <c r="C27" s="18">
        <v>1</v>
      </c>
      <c r="D27" s="20">
        <v>24.3</v>
      </c>
      <c r="E27" s="53">
        <f t="shared" ref="E27:E29" si="4">D27/C27*100</f>
        <v>2430</v>
      </c>
      <c r="F27" s="22"/>
    </row>
    <row r="28" spans="1:6" ht="25.5" customHeight="1" x14ac:dyDescent="0.3">
      <c r="A28" s="16" t="s">
        <v>212</v>
      </c>
      <c r="B28" s="17" t="s">
        <v>211</v>
      </c>
      <c r="C28" s="18">
        <v>1270</v>
      </c>
      <c r="D28" s="20">
        <v>579.20000000000005</v>
      </c>
      <c r="E28" s="53">
        <f t="shared" si="4"/>
        <v>45.606299212598429</v>
      </c>
      <c r="F28" s="22"/>
    </row>
    <row r="29" spans="1:6" ht="44.25" hidden="1" customHeight="1" x14ac:dyDescent="0.3">
      <c r="A29" s="16" t="s">
        <v>220</v>
      </c>
      <c r="B29" s="17" t="s">
        <v>221</v>
      </c>
      <c r="C29" s="18"/>
      <c r="D29" s="20"/>
      <c r="E29" s="53" t="e">
        <f t="shared" si="4"/>
        <v>#DIV/0!</v>
      </c>
      <c r="F29" s="22"/>
    </row>
    <row r="30" spans="1:6" x14ac:dyDescent="0.3">
      <c r="A30" s="16" t="s">
        <v>154</v>
      </c>
      <c r="B30" s="17" t="s">
        <v>155</v>
      </c>
      <c r="C30" s="18">
        <v>866.5</v>
      </c>
      <c r="D30" s="18">
        <v>315.10000000000002</v>
      </c>
      <c r="E30" s="53">
        <f t="shared" si="0"/>
        <v>36.364685516445469</v>
      </c>
      <c r="F30" s="22"/>
    </row>
    <row r="31" spans="1:6" ht="37.5" hidden="1" x14ac:dyDescent="0.3">
      <c r="A31" s="16" t="s">
        <v>225</v>
      </c>
      <c r="B31" s="17" t="s">
        <v>224</v>
      </c>
      <c r="C31" s="18"/>
      <c r="D31" s="18"/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988.1</v>
      </c>
      <c r="D32" s="18">
        <v>655.8</v>
      </c>
      <c r="E32" s="53">
        <f t="shared" si="0"/>
        <v>66.369800627466844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0</v>
      </c>
      <c r="D33" s="18">
        <v>397.7</v>
      </c>
      <c r="E33" s="53"/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>
        <v>0</v>
      </c>
      <c r="D40" s="24">
        <v>48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215.6</v>
      </c>
      <c r="E41" s="53">
        <f>D41/C41*100</f>
        <v>48.125</v>
      </c>
      <c r="F41" s="22"/>
    </row>
    <row r="42" spans="1:6" x14ac:dyDescent="0.3">
      <c r="A42" s="27" t="s">
        <v>38</v>
      </c>
      <c r="B42" s="28"/>
      <c r="C42" s="55">
        <f>C14+C4</f>
        <v>196113.30000000005</v>
      </c>
      <c r="D42" s="55">
        <f>D14+D4</f>
        <v>67521.5</v>
      </c>
      <c r="E42" s="53">
        <f t="shared" ref="E42:E62" si="5">D42/C42*100</f>
        <v>34.429842341136471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88961.3</v>
      </c>
      <c r="D43" s="18">
        <v>37067.1</v>
      </c>
      <c r="E43" s="53">
        <f t="shared" si="5"/>
        <v>41.666544890868273</v>
      </c>
      <c r="F43" s="19"/>
    </row>
    <row r="44" spans="1:6" hidden="1" x14ac:dyDescent="0.3">
      <c r="A44" s="16" t="s">
        <v>40</v>
      </c>
      <c r="B44" s="17" t="s">
        <v>181</v>
      </c>
      <c r="C44" s="18"/>
      <c r="D44" s="18"/>
      <c r="E44" s="53" t="e">
        <f t="shared" si="5"/>
        <v>#DIV/0!</v>
      </c>
      <c r="F44" s="19"/>
    </row>
    <row r="45" spans="1:6" hidden="1" x14ac:dyDescent="0.3">
      <c r="A45" s="16" t="s">
        <v>127</v>
      </c>
      <c r="B45" s="17" t="s">
        <v>215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22773.8</v>
      </c>
      <c r="D46" s="18">
        <v>4786.8999999999996</v>
      </c>
      <c r="E46" s="53">
        <f t="shared" si="5"/>
        <v>21.019329229201979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x14ac:dyDescent="0.3">
      <c r="A48" s="16" t="s">
        <v>179</v>
      </c>
      <c r="B48" s="17" t="s">
        <v>158</v>
      </c>
      <c r="C48" s="18">
        <v>1953</v>
      </c>
      <c r="D48" s="18">
        <v>0</v>
      </c>
      <c r="E48" s="53">
        <f t="shared" ref="E48" si="7">D48/C48*100</f>
        <v>0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839.9</v>
      </c>
      <c r="D51" s="23">
        <v>0</v>
      </c>
      <c r="E51" s="53">
        <f t="shared" si="5"/>
        <v>0</v>
      </c>
      <c r="F51" s="19"/>
    </row>
    <row r="52" spans="1:6" x14ac:dyDescent="0.3">
      <c r="A52" s="16" t="s">
        <v>140</v>
      </c>
      <c r="B52" s="17" t="s">
        <v>168</v>
      </c>
      <c r="C52" s="18">
        <v>152.30000000000001</v>
      </c>
      <c r="D52" s="23">
        <v>152.30000000000001</v>
      </c>
      <c r="E52" s="53">
        <f t="shared" si="5"/>
        <v>100</v>
      </c>
      <c r="F52" s="19"/>
    </row>
    <row r="53" spans="1:6" x14ac:dyDescent="0.3">
      <c r="A53" s="16" t="s">
        <v>233</v>
      </c>
      <c r="B53" s="17" t="s">
        <v>240</v>
      </c>
      <c r="C53" s="18">
        <v>177829.1</v>
      </c>
      <c r="D53" s="23">
        <v>46664.7</v>
      </c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248686.1</v>
      </c>
      <c r="D54" s="23">
        <v>100926.39999999999</v>
      </c>
      <c r="E54" s="53">
        <f t="shared" ref="E54" si="8">D54/C54*100</f>
        <v>40.58385249517363</v>
      </c>
      <c r="F54" s="19"/>
    </row>
    <row r="55" spans="1:6" x14ac:dyDescent="0.3">
      <c r="A55" s="16" t="s">
        <v>42</v>
      </c>
      <c r="B55" s="17" t="s">
        <v>165</v>
      </c>
      <c r="C55" s="18">
        <v>72704.600000000006</v>
      </c>
      <c r="D55" s="20">
        <v>27116.400000000001</v>
      </c>
      <c r="E55" s="53">
        <f t="shared" si="5"/>
        <v>37.296677239129302</v>
      </c>
      <c r="F55" s="19"/>
    </row>
    <row r="56" spans="1:6" x14ac:dyDescent="0.3">
      <c r="A56" s="16" t="s">
        <v>43</v>
      </c>
      <c r="B56" s="17" t="s">
        <v>164</v>
      </c>
      <c r="C56" s="18">
        <v>175429.6</v>
      </c>
      <c r="D56" s="18">
        <v>68259.100000000006</v>
      </c>
      <c r="E56" s="53">
        <f t="shared" si="5"/>
        <v>38.90968228850776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94</v>
      </c>
      <c r="D57" s="23">
        <v>94</v>
      </c>
      <c r="E57" s="53">
        <f t="shared" si="5"/>
        <v>100</v>
      </c>
      <c r="F57" s="19"/>
    </row>
    <row r="58" spans="1:6" hidden="1" x14ac:dyDescent="0.3">
      <c r="A58" s="16" t="s">
        <v>159</v>
      </c>
      <c r="B58" s="17" t="s">
        <v>162</v>
      </c>
      <c r="C58" s="23"/>
      <c r="D58" s="18"/>
      <c r="E58" s="53" t="e">
        <f t="shared" ref="E58" si="9">D58/C58*100</f>
        <v>#DIV/0!</v>
      </c>
      <c r="F58" s="19"/>
    </row>
    <row r="59" spans="1:6" x14ac:dyDescent="0.3">
      <c r="A59" s="16" t="s">
        <v>45</v>
      </c>
      <c r="B59" s="17" t="s">
        <v>161</v>
      </c>
      <c r="C59" s="23">
        <v>710813.2</v>
      </c>
      <c r="D59" s="18">
        <v>265236.3</v>
      </c>
      <c r="E59" s="53">
        <f t="shared" si="5"/>
        <v>37.314487125450121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8371.6</v>
      </c>
      <c r="D60" s="18">
        <v>2791.1</v>
      </c>
      <c r="E60" s="53">
        <f t="shared" ref="E60:E61" si="10">D60/C60*100</f>
        <v>33.340102250465861</v>
      </c>
      <c r="F60" s="19"/>
    </row>
    <row r="61" spans="1:6" ht="38.25" customHeight="1" x14ac:dyDescent="0.3">
      <c r="A61" s="33" t="s">
        <v>214</v>
      </c>
      <c r="B61" s="17" t="s">
        <v>186</v>
      </c>
      <c r="C61" s="23">
        <v>30050</v>
      </c>
      <c r="D61" s="18">
        <v>7804.6</v>
      </c>
      <c r="E61" s="53">
        <f t="shared" si="10"/>
        <v>25.972046589018305</v>
      </c>
      <c r="F61" s="19"/>
    </row>
    <row r="62" spans="1:6" ht="38.25" hidden="1" customHeight="1" x14ac:dyDescent="0.3">
      <c r="A62" s="33" t="s">
        <v>146</v>
      </c>
      <c r="B62" s="17" t="s">
        <v>184</v>
      </c>
      <c r="C62" s="23"/>
      <c r="D62" s="18"/>
      <c r="E62" s="53" t="e">
        <f t="shared" si="5"/>
        <v>#DIV/0!</v>
      </c>
      <c r="F62" s="19"/>
    </row>
    <row r="63" spans="1:6" ht="25.5" customHeight="1" x14ac:dyDescent="0.3">
      <c r="A63" s="27" t="s">
        <v>47</v>
      </c>
      <c r="B63" s="34" t="s">
        <v>48</v>
      </c>
      <c r="C63" s="54">
        <f>SUM(C43:C62)</f>
        <v>1538658.5</v>
      </c>
      <c r="D63" s="54">
        <f>SUM(D43:D62)</f>
        <v>560898.89999999991</v>
      </c>
      <c r="E63" s="53">
        <f>D63/C63*100</f>
        <v>36.453761507183039</v>
      </c>
      <c r="F63" s="35"/>
    </row>
    <row r="64" spans="1:6" ht="25.5" hidden="1" customHeight="1" x14ac:dyDescent="0.3">
      <c r="A64" s="27" t="s">
        <v>49</v>
      </c>
      <c r="B64" s="34" t="s">
        <v>175</v>
      </c>
      <c r="C64" s="23"/>
      <c r="D64" s="23"/>
      <c r="E64" s="53" t="e">
        <f t="shared" ref="E64" si="11">D64/C64*100</f>
        <v>#DIV/0!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-384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1734771.8</v>
      </c>
      <c r="D66" s="52">
        <f>D42+D63+D64+D65</f>
        <v>628036.39999999991</v>
      </c>
      <c r="E66" s="53">
        <f>D66/C66*100</f>
        <v>36.202825063215798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105648</v>
      </c>
      <c r="D68" s="40">
        <f>SUM(D69:D76)</f>
        <v>31440.399999999998</v>
      </c>
      <c r="E68" s="43">
        <f>IF(C68=0," ",D68/C68*100)</f>
        <v>29.759578979251856</v>
      </c>
    </row>
    <row r="69" spans="1:6" ht="28.5" customHeight="1" x14ac:dyDescent="0.25">
      <c r="A69" s="44" t="s">
        <v>197</v>
      </c>
      <c r="B69" s="42" t="s">
        <v>84</v>
      </c>
      <c r="C69" s="45">
        <v>3464.1</v>
      </c>
      <c r="D69" s="45">
        <v>1207.8</v>
      </c>
      <c r="E69" s="46">
        <f>IF(C69=0," ",D69/C69*100)</f>
        <v>34.866199012730583</v>
      </c>
    </row>
    <row r="70" spans="1:6" ht="22.5" customHeight="1" x14ac:dyDescent="0.25">
      <c r="A70" s="44" t="s">
        <v>198</v>
      </c>
      <c r="B70" s="42" t="s">
        <v>85</v>
      </c>
      <c r="C70" s="45">
        <v>5051</v>
      </c>
      <c r="D70" s="45">
        <v>1866.3</v>
      </c>
      <c r="E70" s="46">
        <f>IF(C70=0," ",D70/C70*100)</f>
        <v>36.949118986339336</v>
      </c>
    </row>
    <row r="71" spans="1:6" ht="37.5" x14ac:dyDescent="0.25">
      <c r="A71" s="44" t="s">
        <v>199</v>
      </c>
      <c r="B71" s="42" t="s">
        <v>86</v>
      </c>
      <c r="C71" s="45">
        <v>56265</v>
      </c>
      <c r="D71" s="47">
        <v>17888.900000000001</v>
      </c>
      <c r="E71" s="46">
        <f>IF(C71=0," ",D71/C71*100)</f>
        <v>31.794010486092599</v>
      </c>
    </row>
    <row r="72" spans="1:6" x14ac:dyDescent="0.25">
      <c r="A72" s="44" t="s">
        <v>53</v>
      </c>
      <c r="B72" s="42" t="s">
        <v>87</v>
      </c>
      <c r="C72" s="45">
        <v>94</v>
      </c>
      <c r="D72" s="45">
        <v>65.099999999999994</v>
      </c>
      <c r="E72" s="46">
        <f>IF(C72=0," ",D72/C72*100)</f>
        <v>69.255319148936167</v>
      </c>
    </row>
    <row r="73" spans="1:6" x14ac:dyDescent="0.25">
      <c r="A73" s="44" t="s">
        <v>200</v>
      </c>
      <c r="B73" s="42" t="s">
        <v>88</v>
      </c>
      <c r="C73" s="45">
        <v>27437.4</v>
      </c>
      <c r="D73" s="45">
        <v>6917</v>
      </c>
      <c r="E73" s="46">
        <f t="shared" ref="E73:E113" si="12">IF(C73=0," ",D73/C73*100)</f>
        <v>25.210114661010152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2"/>
        <v xml:space="preserve"> </v>
      </c>
    </row>
    <row r="75" spans="1:6" x14ac:dyDescent="0.25">
      <c r="A75" s="44" t="s">
        <v>55</v>
      </c>
      <c r="B75" s="42" t="s">
        <v>90</v>
      </c>
      <c r="C75" s="45">
        <v>1000</v>
      </c>
      <c r="D75" s="45">
        <v>0</v>
      </c>
      <c r="E75" s="46">
        <f t="shared" si="12"/>
        <v>0</v>
      </c>
    </row>
    <row r="76" spans="1:6" x14ac:dyDescent="0.25">
      <c r="A76" s="44" t="s">
        <v>56</v>
      </c>
      <c r="B76" s="42" t="s">
        <v>91</v>
      </c>
      <c r="C76" s="45">
        <v>12336.5</v>
      </c>
      <c r="D76" s="47">
        <v>3495.3</v>
      </c>
      <c r="E76" s="46">
        <f t="shared" si="12"/>
        <v>28.332995582215382</v>
      </c>
    </row>
    <row r="77" spans="1:6" x14ac:dyDescent="0.25">
      <c r="A77" s="41" t="s">
        <v>57</v>
      </c>
      <c r="B77" s="42" t="s">
        <v>92</v>
      </c>
      <c r="C77" s="40">
        <f>SUM(C78:C79)</f>
        <v>9896.5</v>
      </c>
      <c r="D77" s="40">
        <f>SUM(D78:D79)</f>
        <v>2416.3000000000002</v>
      </c>
      <c r="E77" s="43">
        <f t="shared" si="12"/>
        <v>24.415702521093319</v>
      </c>
    </row>
    <row r="78" spans="1:6" x14ac:dyDescent="0.25">
      <c r="A78" s="44" t="s">
        <v>231</v>
      </c>
      <c r="B78" s="42" t="s">
        <v>232</v>
      </c>
      <c r="C78" s="45">
        <v>9896.5</v>
      </c>
      <c r="D78" s="45">
        <v>2416.3000000000002</v>
      </c>
      <c r="E78" s="46">
        <f t="shared" si="12"/>
        <v>24.415702521093319</v>
      </c>
    </row>
    <row r="79" spans="1:6" hidden="1" x14ac:dyDescent="0.25">
      <c r="A79" s="44" t="s">
        <v>58</v>
      </c>
      <c r="B79" s="42" t="s">
        <v>94</v>
      </c>
      <c r="C79" s="45"/>
      <c r="D79" s="45"/>
      <c r="E79" s="46" t="str">
        <f t="shared" si="12"/>
        <v xml:space="preserve"> </v>
      </c>
    </row>
    <row r="80" spans="1:6" x14ac:dyDescent="0.25">
      <c r="A80" s="41" t="s">
        <v>59</v>
      </c>
      <c r="B80" s="42" t="s">
        <v>95</v>
      </c>
      <c r="C80" s="40">
        <f>C83+C81+C84+C82</f>
        <v>1366.8</v>
      </c>
      <c r="D80" s="40">
        <f>D83+D81+D84+D82</f>
        <v>316</v>
      </c>
      <c r="E80" s="43">
        <f t="shared" si="12"/>
        <v>23.119695639449812</v>
      </c>
    </row>
    <row r="81" spans="1:5" x14ac:dyDescent="0.25">
      <c r="A81" s="44" t="s">
        <v>60</v>
      </c>
      <c r="B81" s="42" t="s">
        <v>96</v>
      </c>
      <c r="C81" s="45">
        <v>40</v>
      </c>
      <c r="D81" s="47">
        <v>0</v>
      </c>
      <c r="E81" s="46">
        <f t="shared" si="12"/>
        <v>0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1259.8</v>
      </c>
      <c r="D83" s="47">
        <v>307.39999999999998</v>
      </c>
      <c r="E83" s="46">
        <f t="shared" si="12"/>
        <v>24.400698523575169</v>
      </c>
    </row>
    <row r="84" spans="1:5" x14ac:dyDescent="0.25">
      <c r="A84" s="44" t="s">
        <v>62</v>
      </c>
      <c r="B84" s="42" t="s">
        <v>98</v>
      </c>
      <c r="C84" s="45">
        <v>67</v>
      </c>
      <c r="D84" s="47">
        <v>8.6</v>
      </c>
      <c r="E84" s="46">
        <f t="shared" si="12"/>
        <v>12.835820895522387</v>
      </c>
    </row>
    <row r="85" spans="1:5" x14ac:dyDescent="0.25">
      <c r="A85" s="41" t="s">
        <v>63</v>
      </c>
      <c r="B85" s="42" t="s">
        <v>99</v>
      </c>
      <c r="C85" s="40">
        <f>C86+C87+C88</f>
        <v>22512.6</v>
      </c>
      <c r="D85" s="40">
        <f>D86+D87+D88</f>
        <v>5820.3</v>
      </c>
      <c r="E85" s="43">
        <f t="shared" si="12"/>
        <v>25.853522027664511</v>
      </c>
    </row>
    <row r="86" spans="1:5" hidden="1" x14ac:dyDescent="0.25">
      <c r="A86" s="44" t="s">
        <v>64</v>
      </c>
      <c r="B86" s="42" t="s">
        <v>100</v>
      </c>
      <c r="C86" s="45"/>
      <c r="D86" s="47"/>
      <c r="E86" s="46" t="str">
        <f t="shared" si="12"/>
        <v xml:space="preserve"> 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2"/>
        <v xml:space="preserve"> </v>
      </c>
    </row>
    <row r="88" spans="1:5" x14ac:dyDescent="0.25">
      <c r="A88" s="44" t="s">
        <v>144</v>
      </c>
      <c r="B88" s="42" t="s">
        <v>145</v>
      </c>
      <c r="C88" s="45">
        <v>22512.6</v>
      </c>
      <c r="D88" s="47">
        <v>5820.3</v>
      </c>
      <c r="E88" s="46">
        <f t="shared" si="12"/>
        <v>25.853522027664511</v>
      </c>
    </row>
    <row r="89" spans="1:5" x14ac:dyDescent="0.25">
      <c r="A89" s="41" t="s">
        <v>216</v>
      </c>
      <c r="B89" s="42" t="s">
        <v>218</v>
      </c>
      <c r="C89" s="40">
        <f>C90</f>
        <v>1418.1</v>
      </c>
      <c r="D89" s="40">
        <f>D90</f>
        <v>586.9</v>
      </c>
      <c r="E89" s="46">
        <f t="shared" si="12"/>
        <v>41.386362033707073</v>
      </c>
    </row>
    <row r="90" spans="1:5" x14ac:dyDescent="0.25">
      <c r="A90" s="44" t="s">
        <v>217</v>
      </c>
      <c r="B90" s="42" t="s">
        <v>219</v>
      </c>
      <c r="C90" s="45">
        <v>1418.1</v>
      </c>
      <c r="D90" s="47">
        <v>586.9</v>
      </c>
      <c r="E90" s="46">
        <f t="shared" si="12"/>
        <v>41.386362033707073</v>
      </c>
    </row>
    <row r="91" spans="1:5" x14ac:dyDescent="0.25">
      <c r="A91" s="41" t="s">
        <v>66</v>
      </c>
      <c r="B91" s="42" t="s">
        <v>102</v>
      </c>
      <c r="C91" s="40">
        <f>C92+C93+C94+C96+C97+C95</f>
        <v>1247618.2</v>
      </c>
      <c r="D91" s="40">
        <f>D92+D93+D94+D96+D97+D95</f>
        <v>409712.6</v>
      </c>
      <c r="E91" s="43">
        <f t="shared" si="12"/>
        <v>32.839581852845683</v>
      </c>
    </row>
    <row r="92" spans="1:5" x14ac:dyDescent="0.25">
      <c r="A92" s="44" t="s">
        <v>67</v>
      </c>
      <c r="B92" s="42" t="s">
        <v>103</v>
      </c>
      <c r="C92" s="45">
        <v>265609.2</v>
      </c>
      <c r="D92" s="47">
        <v>114181.8</v>
      </c>
      <c r="E92" s="46">
        <f t="shared" si="12"/>
        <v>42.988646477606949</v>
      </c>
    </row>
    <row r="93" spans="1:5" x14ac:dyDescent="0.25">
      <c r="A93" s="44" t="s">
        <v>68</v>
      </c>
      <c r="B93" s="42" t="s">
        <v>104</v>
      </c>
      <c r="C93" s="45">
        <v>881841.8</v>
      </c>
      <c r="D93" s="47">
        <v>269877.40000000002</v>
      </c>
      <c r="E93" s="46">
        <f t="shared" si="12"/>
        <v>30.603833930303598</v>
      </c>
    </row>
    <row r="94" spans="1:5" x14ac:dyDescent="0.25">
      <c r="A94" s="44" t="s">
        <v>192</v>
      </c>
      <c r="B94" s="42" t="s">
        <v>105</v>
      </c>
      <c r="C94" s="45">
        <v>43351.9</v>
      </c>
      <c r="D94" s="47">
        <v>11150.1</v>
      </c>
      <c r="E94" s="46">
        <f t="shared" si="12"/>
        <v>25.719979977809508</v>
      </c>
    </row>
    <row r="95" spans="1:5" x14ac:dyDescent="0.25">
      <c r="A95" s="44" t="s">
        <v>193</v>
      </c>
      <c r="B95" s="42" t="s">
        <v>151</v>
      </c>
      <c r="C95" s="45">
        <v>20</v>
      </c>
      <c r="D95" s="47">
        <v>0</v>
      </c>
      <c r="E95" s="46">
        <f t="shared" si="12"/>
        <v>0</v>
      </c>
    </row>
    <row r="96" spans="1:5" x14ac:dyDescent="0.25">
      <c r="A96" s="44" t="s">
        <v>194</v>
      </c>
      <c r="B96" s="42" t="s">
        <v>106</v>
      </c>
      <c r="C96" s="45">
        <v>3337.6</v>
      </c>
      <c r="D96" s="47">
        <v>14.3</v>
      </c>
      <c r="E96" s="46">
        <f t="shared" si="12"/>
        <v>0.42845158197507194</v>
      </c>
    </row>
    <row r="97" spans="1:5" x14ac:dyDescent="0.25">
      <c r="A97" s="44" t="s">
        <v>69</v>
      </c>
      <c r="B97" s="42" t="s">
        <v>107</v>
      </c>
      <c r="C97" s="47">
        <v>53457.7</v>
      </c>
      <c r="D97" s="47">
        <v>14489</v>
      </c>
      <c r="E97" s="46">
        <f t="shared" si="12"/>
        <v>27.103672623401309</v>
      </c>
    </row>
    <row r="98" spans="1:5" x14ac:dyDescent="0.25">
      <c r="A98" s="41" t="s">
        <v>195</v>
      </c>
      <c r="B98" s="42" t="s">
        <v>108</v>
      </c>
      <c r="C98" s="40">
        <f>C99+C100</f>
        <v>74285.600000000006</v>
      </c>
      <c r="D98" s="40">
        <f>D99+D100</f>
        <v>23040</v>
      </c>
      <c r="E98" s="43">
        <f t="shared" si="12"/>
        <v>31.015432331434354</v>
      </c>
    </row>
    <row r="99" spans="1:5" x14ac:dyDescent="0.25">
      <c r="A99" s="44" t="s">
        <v>70</v>
      </c>
      <c r="B99" s="42" t="s">
        <v>109</v>
      </c>
      <c r="C99" s="45">
        <v>54041.5</v>
      </c>
      <c r="D99" s="45">
        <v>17527.599999999999</v>
      </c>
      <c r="E99" s="46">
        <f t="shared" si="12"/>
        <v>32.43359270190502</v>
      </c>
    </row>
    <row r="100" spans="1:5" x14ac:dyDescent="0.25">
      <c r="A100" s="44" t="s">
        <v>196</v>
      </c>
      <c r="B100" s="42" t="s">
        <v>110</v>
      </c>
      <c r="C100" s="45">
        <v>20244.099999999999</v>
      </c>
      <c r="D100" s="45">
        <v>5512.4</v>
      </c>
      <c r="E100" s="46">
        <f t="shared" si="12"/>
        <v>27.229661975587948</v>
      </c>
    </row>
    <row r="101" spans="1:5" x14ac:dyDescent="0.25">
      <c r="A101" s="41" t="s">
        <v>71</v>
      </c>
      <c r="B101" s="42" t="s">
        <v>111</v>
      </c>
      <c r="C101" s="40">
        <f>C102+C103+C105+C104</f>
        <v>104567.6</v>
      </c>
      <c r="D101" s="40">
        <f>D102+D103+D105+D104</f>
        <v>34330.699999999997</v>
      </c>
      <c r="E101" s="43">
        <f t="shared" si="12"/>
        <v>32.831106384769278</v>
      </c>
    </row>
    <row r="102" spans="1:5" x14ac:dyDescent="0.25">
      <c r="A102" s="44" t="s">
        <v>72</v>
      </c>
      <c r="B102" s="42" t="s">
        <v>112</v>
      </c>
      <c r="C102" s="45">
        <v>9716.6</v>
      </c>
      <c r="D102" s="45">
        <v>2861.5</v>
      </c>
      <c r="E102" s="46">
        <f t="shared" si="12"/>
        <v>29.449601712533191</v>
      </c>
    </row>
    <row r="103" spans="1:5" x14ac:dyDescent="0.25">
      <c r="A103" s="44" t="s">
        <v>73</v>
      </c>
      <c r="B103" s="42" t="s">
        <v>113</v>
      </c>
      <c r="C103" s="45">
        <v>70353.899999999994</v>
      </c>
      <c r="D103" s="47">
        <v>26227.599999999999</v>
      </c>
      <c r="E103" s="46">
        <f t="shared" si="12"/>
        <v>37.279525371017101</v>
      </c>
    </row>
    <row r="104" spans="1:5" x14ac:dyDescent="0.25">
      <c r="A104" s="44" t="s">
        <v>74</v>
      </c>
      <c r="B104" s="42" t="s">
        <v>114</v>
      </c>
      <c r="C104" s="45">
        <v>18799.599999999999</v>
      </c>
      <c r="D104" s="45">
        <v>3655.4</v>
      </c>
      <c r="E104" s="46">
        <f t="shared" si="12"/>
        <v>19.444030724057964</v>
      </c>
    </row>
    <row r="105" spans="1:5" x14ac:dyDescent="0.25">
      <c r="A105" s="44" t="s">
        <v>75</v>
      </c>
      <c r="B105" s="42" t="s">
        <v>115</v>
      </c>
      <c r="C105" s="45">
        <v>5697.5</v>
      </c>
      <c r="D105" s="45">
        <v>1586.2</v>
      </c>
      <c r="E105" s="46">
        <f t="shared" si="12"/>
        <v>27.840280824923212</v>
      </c>
    </row>
    <row r="106" spans="1:5" x14ac:dyDescent="0.25">
      <c r="A106" s="41" t="s">
        <v>76</v>
      </c>
      <c r="B106" s="42" t="s">
        <v>116</v>
      </c>
      <c r="C106" s="40">
        <f>C107</f>
        <v>18353.2</v>
      </c>
      <c r="D106" s="40">
        <f>D107</f>
        <v>4962.3999999999996</v>
      </c>
      <c r="E106" s="43">
        <f t="shared" si="12"/>
        <v>27.038336638842271</v>
      </c>
    </row>
    <row r="107" spans="1:5" x14ac:dyDescent="0.25">
      <c r="A107" s="44" t="s">
        <v>77</v>
      </c>
      <c r="B107" s="42" t="s">
        <v>117</v>
      </c>
      <c r="C107" s="45">
        <v>18353.2</v>
      </c>
      <c r="D107" s="45">
        <v>4962.3999999999996</v>
      </c>
      <c r="E107" s="46">
        <f t="shared" si="12"/>
        <v>27.038336638842271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2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2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170228.1</v>
      </c>
      <c r="D110" s="40">
        <f>D111+D112</f>
        <v>69214.7</v>
      </c>
      <c r="E110" s="43">
        <f t="shared" si="12"/>
        <v>40.659973294655813</v>
      </c>
    </row>
    <row r="111" spans="1:5" x14ac:dyDescent="0.25">
      <c r="A111" s="44" t="s">
        <v>191</v>
      </c>
      <c r="B111" s="42" t="s">
        <v>121</v>
      </c>
      <c r="C111" s="45">
        <v>160046.9</v>
      </c>
      <c r="D111" s="45">
        <v>65821</v>
      </c>
      <c r="E111" s="46">
        <f t="shared" si="12"/>
        <v>41.126069920754482</v>
      </c>
    </row>
    <row r="112" spans="1:5" x14ac:dyDescent="0.25">
      <c r="A112" s="44" t="s">
        <v>80</v>
      </c>
      <c r="B112" s="42" t="s">
        <v>122</v>
      </c>
      <c r="C112" s="45">
        <v>10181.200000000001</v>
      </c>
      <c r="D112" s="45">
        <v>3393.7</v>
      </c>
      <c r="E112" s="46">
        <f t="shared" si="12"/>
        <v>33.333005932503042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1755894.7000000002</v>
      </c>
      <c r="D113" s="40">
        <f>D68+D77+D80+D85+D91+D98+D101+D106+D110+D108+D89</f>
        <v>581840.30000000005</v>
      </c>
      <c r="E113" s="43">
        <f t="shared" si="12"/>
        <v>33.136400491441769</v>
      </c>
    </row>
    <row r="114" spans="1:5" x14ac:dyDescent="0.3">
      <c r="A114" s="49" t="s">
        <v>82</v>
      </c>
      <c r="B114" s="50"/>
      <c r="C114" s="51">
        <f>C66-C113</f>
        <v>-21122.90000000014</v>
      </c>
      <c r="D114" s="51">
        <f>D66-D113</f>
        <v>46196.09999999986</v>
      </c>
      <c r="E114" s="43"/>
    </row>
    <row r="117" spans="1:5" x14ac:dyDescent="0.3">
      <c r="A117" s="37" t="s">
        <v>141</v>
      </c>
      <c r="C117" s="56" t="s">
        <v>241</v>
      </c>
    </row>
    <row r="120" spans="1:5" x14ac:dyDescent="0.3">
      <c r="C120" s="6">
        <f>C66-C113</f>
        <v>-21122.90000000014</v>
      </c>
      <c r="D120" s="6">
        <f>D66-D113</f>
        <v>46196.09999999986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2022-05-19T01:06:30Z</cp:lastPrinted>
  <dcterms:created xsi:type="dcterms:W3CDTF">2018-02-13T00:40:04Z</dcterms:created>
  <dcterms:modified xsi:type="dcterms:W3CDTF">2022-05-19T01:06:40Z</dcterms:modified>
</cp:coreProperties>
</file>